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715" windowHeight="11055" activeTab="1"/>
  </bookViews>
  <sheets>
    <sheet name="Textil" sheetId="4" r:id="rId1"/>
    <sheet name="Mode" sheetId="1" r:id="rId2"/>
  </sheets>
  <calcPr calcId="145621"/>
</workbook>
</file>

<file path=xl/calcChain.xml><?xml version="1.0" encoding="utf-8"?>
<calcChain xmlns="http://schemas.openxmlformats.org/spreadsheetml/2006/main">
  <c r="J34" i="4" l="1"/>
  <c r="J35" i="4"/>
  <c r="L38" i="4" l="1"/>
  <c r="J33" i="4"/>
  <c r="I45" i="4"/>
  <c r="I43" i="4"/>
  <c r="I38" i="4"/>
  <c r="H38" i="4"/>
  <c r="I37" i="4"/>
  <c r="I36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I39" i="4" l="1"/>
  <c r="J38" i="4"/>
  <c r="G41" i="4" s="1"/>
  <c r="I35" i="1"/>
  <c r="I34" i="1"/>
  <c r="I41" i="4" l="1"/>
  <c r="I47" i="4"/>
  <c r="L36" i="1"/>
  <c r="I43" i="1" l="1"/>
  <c r="I41" i="1"/>
  <c r="I36" i="1"/>
  <c r="J36" i="1" s="1"/>
  <c r="H36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10" i="1"/>
  <c r="G39" i="1" l="1"/>
  <c r="I37" i="1"/>
  <c r="I39" i="1" l="1"/>
  <c r="I45" i="1" s="1"/>
</calcChain>
</file>

<file path=xl/sharedStrings.xml><?xml version="1.0" encoding="utf-8"?>
<sst xmlns="http://schemas.openxmlformats.org/spreadsheetml/2006/main" count="106" uniqueCount="66">
  <si>
    <t>Unverbindliche</t>
  </si>
  <si>
    <t>Name, Vorname der Absolventin/des Absolventen</t>
  </si>
  <si>
    <t>Matrikel-Nr.</t>
  </si>
  <si>
    <t>Fach</t>
  </si>
  <si>
    <t>Modul</t>
  </si>
  <si>
    <t>Note</t>
  </si>
  <si>
    <t>KP</t>
  </si>
  <si>
    <t>Note x KP</t>
  </si>
  <si>
    <t>Informationstechnologie</t>
  </si>
  <si>
    <t>Textile Werkstoffe</t>
  </si>
  <si>
    <t>Projekte</t>
  </si>
  <si>
    <t>Studienarbeit</t>
  </si>
  <si>
    <t>Textile Produktionstechnik</t>
  </si>
  <si>
    <t>Veredlung</t>
  </si>
  <si>
    <t>Flächenkonstruktion</t>
  </si>
  <si>
    <t>CAD textiler Flächen</t>
  </si>
  <si>
    <t>Abschlusbegleitende Seminare</t>
  </si>
  <si>
    <t>Praxis-/Auslandssemester</t>
  </si>
  <si>
    <t>Notendurchschnitt</t>
  </si>
  <si>
    <t>Summe:</t>
  </si>
  <si>
    <t>Ergebnis aus Fach 1 - 27</t>
  </si>
  <si>
    <t>x 0,80 =</t>
  </si>
  <si>
    <t>Bewertung der Bachelorarbeit</t>
  </si>
  <si>
    <t>x 0,15 =</t>
  </si>
  <si>
    <t>Bewertung des Kolloquiums</t>
  </si>
  <si>
    <t>x 0,05 =</t>
  </si>
  <si>
    <r>
      <t>Gesamtnote der Bachelorprüfung (</t>
    </r>
    <r>
      <rPr>
        <b/>
        <sz val="11"/>
        <color rgb="FFFF0000"/>
        <rFont val="Times New Roman"/>
        <family val="1"/>
      </rPr>
      <t>Vorschau</t>
    </r>
    <r>
      <rPr>
        <b/>
        <sz val="11"/>
        <rFont val="Times New Roman"/>
        <family val="1"/>
      </rPr>
      <t>)</t>
    </r>
  </si>
  <si>
    <t>Summe KP einschließlich Praxissemester &amp; Seminare</t>
  </si>
  <si>
    <t>offen</t>
  </si>
  <si>
    <t>CAD Bekleidungskonstruktion</t>
  </si>
  <si>
    <t>Bekleidungsfertigung</t>
  </si>
  <si>
    <t>Grundlagen Technischer Textilien</t>
  </si>
  <si>
    <t>Grundlagen der Textiltechnologie</t>
  </si>
  <si>
    <t>Grundlagen Schnittgestaltung</t>
  </si>
  <si>
    <t>Code Nr.</t>
  </si>
  <si>
    <t>Berechnung der Gesamtnote der Bachelorprüfung im Studiengang Design-Ingenieur</t>
  </si>
  <si>
    <t>Mathematik und Chemie</t>
  </si>
  <si>
    <t>Textile Prduktion und Konfektion</t>
  </si>
  <si>
    <t>Akt- und Modellzeichnen</t>
  </si>
  <si>
    <t>Kreativitätslehre</t>
  </si>
  <si>
    <t>Formenlehre</t>
  </si>
  <si>
    <t>Farbenlehre</t>
  </si>
  <si>
    <t>Theoretische Grundlagen der Gestaltung</t>
  </si>
  <si>
    <t>Wirtschaftswissenschaften</t>
  </si>
  <si>
    <t>Gestaltungstechnik Textil</t>
  </si>
  <si>
    <t>Entwurfsanalyse Textil</t>
  </si>
  <si>
    <t>Entwurfsmethodik Textil</t>
  </si>
  <si>
    <t>Textilentwurf Druckerzeugnisse</t>
  </si>
  <si>
    <t>Textilentwurf Web- und Maschenerzeugnisse</t>
  </si>
  <si>
    <t>Kollektionsentwicklung Druckerzeugnisse</t>
  </si>
  <si>
    <t>Kollektionsentwicklung Web- und Maschenerzeugnisse</t>
  </si>
  <si>
    <t xml:space="preserve">Wahlpflichtmodul </t>
  </si>
  <si>
    <t>Abschlussbegleitende Seminare</t>
  </si>
  <si>
    <t>3500/3600</t>
  </si>
  <si>
    <t>Ergebnis aus Fach 1 - 29</t>
  </si>
  <si>
    <t>Gestaltungstechnik Mode</t>
  </si>
  <si>
    <t>Entwurfsanalyse Mode</t>
  </si>
  <si>
    <t>Entwurfsmethodik Mode</t>
  </si>
  <si>
    <t>Grundlagen der Bekleidungskonstruktion</t>
  </si>
  <si>
    <t>SpezielleSchnittgestaltung</t>
  </si>
  <si>
    <t>Bekleidungsentwurf</t>
  </si>
  <si>
    <t>Kollektionsentwicklung Mode</t>
  </si>
  <si>
    <t>(Amtl. Bek. HN 14/2012)</t>
  </si>
  <si>
    <r>
      <t xml:space="preserve">Studienrichtung </t>
    </r>
    <r>
      <rPr>
        <b/>
        <sz val="11"/>
        <color rgb="FFFF0000"/>
        <rFont val="Times New Roman"/>
        <family val="1"/>
      </rPr>
      <t>Textil</t>
    </r>
    <r>
      <rPr>
        <b/>
        <sz val="11"/>
        <rFont val="Times New Roman"/>
        <family val="1"/>
      </rPr>
      <t xml:space="preserve"> gemäß § 28 Abs. 2 der Prüfungsordnung vom 30.07.2012</t>
    </r>
  </si>
  <si>
    <r>
      <t xml:space="preserve">Studienrichtung </t>
    </r>
    <r>
      <rPr>
        <b/>
        <sz val="11"/>
        <color rgb="FFFF0000"/>
        <rFont val="Times New Roman"/>
        <family val="1"/>
      </rPr>
      <t>Mode</t>
    </r>
    <r>
      <rPr>
        <b/>
        <sz val="11"/>
        <rFont val="Times New Roman"/>
        <family val="1"/>
      </rPr>
      <t xml:space="preserve"> gemäß § 28 Abs. 2 der Prüfungsordnung vom 30.07.2012</t>
    </r>
  </si>
  <si>
    <t>Naturzeichnen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</si>
</sst>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#,##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right" vertical="center"/>
    </xf>
    <xf numFmtId="164" fontId="3" fillId="0" borderId="6" xfId="1" applyNumberFormat="1" applyFont="1" applyBorder="1" applyAlignment="1" applyProtection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164" fontId="3" fillId="0" borderId="0" xfId="1" applyNumberFormat="1" applyFont="1" applyBorder="1" applyAlignment="1" applyProtection="1">
      <alignment horizontal="center" vertical="center"/>
    </xf>
    <xf numFmtId="164" fontId="3" fillId="0" borderId="7" xfId="1" applyNumberFormat="1" applyFont="1" applyBorder="1" applyAlignment="1" applyProtection="1">
      <alignment horizontal="center" vertical="center"/>
    </xf>
    <xf numFmtId="164" fontId="3" fillId="0" borderId="4" xfId="1" applyNumberFormat="1" applyFont="1" applyBorder="1" applyAlignment="1" applyProtection="1">
      <alignment horizontal="center" vertical="center"/>
    </xf>
    <xf numFmtId="165" fontId="3" fillId="0" borderId="0" xfId="1" applyNumberFormat="1" applyFont="1" applyBorder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2" fontId="3" fillId="0" borderId="0" xfId="1" applyNumberFormat="1" applyFont="1" applyAlignment="1" applyProtection="1">
      <alignment horizontal="center" vertical="center"/>
    </xf>
    <xf numFmtId="164" fontId="3" fillId="0" borderId="3" xfId="1" applyNumberFormat="1" applyFont="1" applyBorder="1" applyAlignment="1" applyProtection="1">
      <alignment horizontal="center" vertical="center"/>
      <protection locked="0"/>
    </xf>
    <xf numFmtId="2" fontId="3" fillId="0" borderId="7" xfId="1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right" vertical="center"/>
    </xf>
    <xf numFmtId="0" fontId="3" fillId="0" borderId="0" xfId="1" applyFont="1" applyBorder="1" applyAlignment="1" applyProtection="1">
      <alignment horizontal="center" vertical="center"/>
    </xf>
    <xf numFmtId="165" fontId="2" fillId="0" borderId="8" xfId="1" applyNumberFormat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vertical="center"/>
    </xf>
    <xf numFmtId="165" fontId="2" fillId="0" borderId="9" xfId="1" applyNumberFormat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164" fontId="3" fillId="0" borderId="2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/>
    </xf>
    <xf numFmtId="166" fontId="3" fillId="0" borderId="2" xfId="1" applyNumberFormat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2" fillId="0" borderId="3" xfId="1" applyFont="1" applyBorder="1" applyAlignment="1" applyProtection="1">
      <alignment horizontal="left" vertical="center"/>
    </xf>
    <xf numFmtId="0" fontId="2" fillId="0" borderId="4" xfId="1" applyFont="1" applyBorder="1" applyAlignment="1" applyProtection="1">
      <alignment horizontal="left" vertical="center"/>
    </xf>
    <xf numFmtId="0" fontId="2" fillId="0" borderId="5" xfId="1" applyFont="1" applyBorder="1" applyAlignment="1" applyProtection="1">
      <alignment horizontal="left" vertical="center"/>
    </xf>
    <xf numFmtId="165" fontId="3" fillId="0" borderId="3" xfId="1" applyNumberFormat="1" applyFont="1" applyBorder="1" applyAlignment="1" applyProtection="1">
      <alignment horizontal="center" vertical="center"/>
    </xf>
    <xf numFmtId="165" fontId="3" fillId="0" borderId="5" xfId="1" applyNumberFormat="1" applyFont="1" applyBorder="1" applyAlignment="1" applyProtection="1">
      <alignment horizontal="center" vertical="center"/>
    </xf>
    <xf numFmtId="2" fontId="2" fillId="0" borderId="10" xfId="1" applyNumberFormat="1" applyFont="1" applyBorder="1" applyAlignment="1" applyProtection="1">
      <alignment horizontal="center" vertical="center"/>
    </xf>
    <xf numFmtId="2" fontId="2" fillId="0" borderId="11" xfId="1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3" xfId="1" applyFont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5" fillId="0" borderId="4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0" fontId="7" fillId="0" borderId="0" xfId="1" applyFont="1" applyProtection="1"/>
    <xf numFmtId="0" fontId="1" fillId="0" borderId="0" xfId="1" applyProtection="1"/>
    <xf numFmtId="0" fontId="0" fillId="0" borderId="0" xfId="0" applyProtection="1"/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" fillId="0" borderId="4" xfId="1" applyBorder="1" applyAlignment="1" applyProtection="1">
      <alignment horizontal="left" vertical="center"/>
    </xf>
    <xf numFmtId="0" fontId="1" fillId="0" borderId="5" xfId="1" applyBorder="1" applyAlignment="1" applyProtection="1">
      <alignment horizontal="left" vertical="center"/>
    </xf>
    <xf numFmtId="0" fontId="1" fillId="0" borderId="1" xfId="1" applyBorder="1" applyAlignment="1" applyProtection="1">
      <alignment vertical="center"/>
    </xf>
    <xf numFmtId="0" fontId="3" fillId="0" borderId="9" xfId="1" applyFont="1" applyBorder="1" applyAlignment="1" applyProtection="1">
      <alignment vertical="center"/>
      <protection locked="0"/>
    </xf>
  </cellXfs>
  <cellStyles count="2">
    <cellStyle name="Standard" xfId="0" builtinId="0"/>
    <cellStyle name="Standard 2" xfId="1"/>
  </cellStyles>
  <dxfs count="8"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pane ySplit="4" topLeftCell="A5" activePane="bottomLeft" state="frozen"/>
      <selection pane="bottomLeft" activeCell="L19" sqref="L19"/>
    </sheetView>
  </sheetViews>
  <sheetFormatPr baseColWidth="10" defaultRowHeight="15" x14ac:dyDescent="0.25"/>
  <cols>
    <col min="1" max="1" width="7.7109375" style="58" customWidth="1"/>
    <col min="2" max="16384" width="11.42578125" style="58"/>
  </cols>
  <sheetData>
    <row r="1" spans="1:10" ht="18" x14ac:dyDescent="0.25">
      <c r="A1" s="56" t="s">
        <v>0</v>
      </c>
      <c r="B1" s="56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4" t="s">
        <v>35</v>
      </c>
      <c r="B2" s="24"/>
      <c r="C2" s="25"/>
      <c r="D2" s="25"/>
      <c r="E2" s="25"/>
      <c r="F2" s="25"/>
      <c r="G2" s="25"/>
      <c r="H2" s="25"/>
      <c r="I2" s="1"/>
      <c r="J2" s="1"/>
    </row>
    <row r="3" spans="1:10" x14ac:dyDescent="0.25">
      <c r="A3" s="34" t="s">
        <v>63</v>
      </c>
      <c r="B3" s="24"/>
      <c r="C3" s="25"/>
      <c r="D3" s="25"/>
      <c r="E3" s="25"/>
      <c r="F3" s="25"/>
      <c r="G3" s="25"/>
      <c r="H3" s="25"/>
      <c r="I3" s="1"/>
      <c r="J3" s="1"/>
    </row>
    <row r="4" spans="1:10" x14ac:dyDescent="0.25">
      <c r="A4" s="34" t="s">
        <v>62</v>
      </c>
      <c r="B4" s="24"/>
      <c r="C4" s="25"/>
      <c r="D4" s="25"/>
      <c r="E4" s="25"/>
      <c r="F4" s="25"/>
      <c r="G4" s="25"/>
      <c r="H4" s="25"/>
      <c r="I4" s="1"/>
      <c r="J4" s="1"/>
    </row>
    <row r="5" spans="1:10" x14ac:dyDescent="0.25">
      <c r="A5" s="25"/>
      <c r="B5" s="25"/>
      <c r="C5" s="25"/>
      <c r="D5" s="25"/>
      <c r="E5" s="25"/>
      <c r="F5" s="25"/>
      <c r="G5" s="25"/>
      <c r="H5" s="25"/>
      <c r="I5" s="1"/>
      <c r="J5" s="1"/>
    </row>
    <row r="6" spans="1:10" x14ac:dyDescent="0.25">
      <c r="A6" s="31"/>
      <c r="B6" s="31"/>
      <c r="C6" s="31"/>
      <c r="D6" s="66"/>
      <c r="E6" s="66"/>
      <c r="F6" s="25"/>
      <c r="G6" s="59"/>
      <c r="H6" s="2"/>
      <c r="I6" s="60"/>
      <c r="J6" s="1"/>
    </row>
    <row r="7" spans="1:10" x14ac:dyDescent="0.25">
      <c r="A7" s="26" t="s">
        <v>1</v>
      </c>
      <c r="B7" s="26"/>
      <c r="C7" s="25"/>
      <c r="D7" s="25"/>
      <c r="E7" s="25"/>
      <c r="F7" s="25"/>
      <c r="G7" s="26"/>
      <c r="H7" s="3" t="s">
        <v>2</v>
      </c>
      <c r="I7" s="26"/>
      <c r="J7" s="1"/>
    </row>
    <row r="8" spans="1:10" x14ac:dyDescent="0.25">
      <c r="A8" s="25"/>
      <c r="B8" s="25"/>
      <c r="C8" s="24"/>
      <c r="D8" s="25"/>
      <c r="E8" s="25"/>
      <c r="F8" s="25"/>
      <c r="G8" s="25"/>
      <c r="H8" s="25"/>
      <c r="I8" s="1"/>
      <c r="J8" s="1"/>
    </row>
    <row r="9" spans="1:10" x14ac:dyDescent="0.25">
      <c r="A9" s="4" t="s">
        <v>3</v>
      </c>
      <c r="B9" s="32" t="s">
        <v>34</v>
      </c>
      <c r="C9" s="40" t="s">
        <v>4</v>
      </c>
      <c r="D9" s="41"/>
      <c r="E9" s="41"/>
      <c r="F9" s="41"/>
      <c r="G9" s="42"/>
      <c r="H9" s="4" t="s">
        <v>5</v>
      </c>
      <c r="I9" s="4" t="s">
        <v>6</v>
      </c>
      <c r="J9" s="4" t="s">
        <v>7</v>
      </c>
    </row>
    <row r="10" spans="1:10" x14ac:dyDescent="0.25">
      <c r="A10" s="28">
        <v>1</v>
      </c>
      <c r="B10" s="35">
        <v>10</v>
      </c>
      <c r="C10" s="47" t="s">
        <v>36</v>
      </c>
      <c r="D10" s="48"/>
      <c r="E10" s="48"/>
      <c r="F10" s="48"/>
      <c r="G10" s="49"/>
      <c r="H10" s="27"/>
      <c r="I10" s="36">
        <v>4</v>
      </c>
      <c r="J10" s="30">
        <f>H10*I10</f>
        <v>0</v>
      </c>
    </row>
    <row r="11" spans="1:10" x14ac:dyDescent="0.25">
      <c r="A11" s="28">
        <v>2</v>
      </c>
      <c r="B11" s="35">
        <v>20</v>
      </c>
      <c r="C11" s="47" t="s">
        <v>8</v>
      </c>
      <c r="D11" s="48"/>
      <c r="E11" s="48"/>
      <c r="F11" s="48"/>
      <c r="G11" s="49"/>
      <c r="H11" s="27"/>
      <c r="I11" s="36">
        <v>8</v>
      </c>
      <c r="J11" s="30">
        <f t="shared" ref="J11:J35" si="0">H11*I11</f>
        <v>0</v>
      </c>
    </row>
    <row r="12" spans="1:10" x14ac:dyDescent="0.25">
      <c r="A12" s="28">
        <v>3</v>
      </c>
      <c r="B12" s="35">
        <v>30</v>
      </c>
      <c r="C12" s="47" t="s">
        <v>32</v>
      </c>
      <c r="D12" s="48"/>
      <c r="E12" s="48"/>
      <c r="F12" s="48"/>
      <c r="G12" s="49"/>
      <c r="H12" s="27"/>
      <c r="I12" s="36">
        <v>6</v>
      </c>
      <c r="J12" s="30">
        <f t="shared" si="0"/>
        <v>0</v>
      </c>
    </row>
    <row r="13" spans="1:10" x14ac:dyDescent="0.25">
      <c r="A13" s="28">
        <v>4</v>
      </c>
      <c r="B13" s="35">
        <v>40</v>
      </c>
      <c r="C13" s="47" t="s">
        <v>9</v>
      </c>
      <c r="D13" s="48"/>
      <c r="E13" s="48"/>
      <c r="F13" s="48"/>
      <c r="G13" s="49"/>
      <c r="H13" s="27"/>
      <c r="I13" s="36">
        <v>5</v>
      </c>
      <c r="J13" s="30">
        <f t="shared" si="0"/>
        <v>0</v>
      </c>
    </row>
    <row r="14" spans="1:10" x14ac:dyDescent="0.25">
      <c r="A14" s="28">
        <v>5</v>
      </c>
      <c r="B14" s="35">
        <v>50</v>
      </c>
      <c r="C14" s="47" t="s">
        <v>37</v>
      </c>
      <c r="D14" s="48"/>
      <c r="E14" s="48"/>
      <c r="F14" s="48"/>
      <c r="G14" s="49"/>
      <c r="H14" s="27"/>
      <c r="I14" s="36">
        <v>6</v>
      </c>
      <c r="J14" s="30">
        <f t="shared" si="0"/>
        <v>0</v>
      </c>
    </row>
    <row r="15" spans="1:10" x14ac:dyDescent="0.25">
      <c r="A15" s="28">
        <v>6</v>
      </c>
      <c r="B15" s="35">
        <v>65</v>
      </c>
      <c r="C15" s="37" t="s">
        <v>65</v>
      </c>
      <c r="D15" s="38"/>
      <c r="E15" s="38"/>
      <c r="F15" s="38"/>
      <c r="G15" s="39"/>
      <c r="H15" s="27"/>
      <c r="I15" s="36">
        <v>4</v>
      </c>
      <c r="J15" s="30">
        <f t="shared" si="0"/>
        <v>0</v>
      </c>
    </row>
    <row r="16" spans="1:10" x14ac:dyDescent="0.25">
      <c r="A16" s="28">
        <v>8</v>
      </c>
      <c r="B16" s="35">
        <v>80</v>
      </c>
      <c r="C16" s="47" t="s">
        <v>39</v>
      </c>
      <c r="D16" s="48"/>
      <c r="E16" s="48"/>
      <c r="F16" s="48"/>
      <c r="G16" s="49"/>
      <c r="H16" s="27"/>
      <c r="I16" s="36">
        <v>5</v>
      </c>
      <c r="J16" s="30">
        <f t="shared" si="0"/>
        <v>0</v>
      </c>
    </row>
    <row r="17" spans="1:10" x14ac:dyDescent="0.25">
      <c r="A17" s="28">
        <v>9</v>
      </c>
      <c r="B17" s="35">
        <v>90</v>
      </c>
      <c r="C17" s="47" t="s">
        <v>40</v>
      </c>
      <c r="D17" s="48"/>
      <c r="E17" s="48"/>
      <c r="F17" s="48"/>
      <c r="G17" s="49"/>
      <c r="H17" s="27"/>
      <c r="I17" s="36">
        <v>5</v>
      </c>
      <c r="J17" s="30">
        <f t="shared" si="0"/>
        <v>0</v>
      </c>
    </row>
    <row r="18" spans="1:10" x14ac:dyDescent="0.25">
      <c r="A18" s="28">
        <v>10</v>
      </c>
      <c r="B18" s="35">
        <v>100</v>
      </c>
      <c r="C18" s="47" t="s">
        <v>41</v>
      </c>
      <c r="D18" s="48"/>
      <c r="E18" s="48"/>
      <c r="F18" s="48"/>
      <c r="G18" s="49"/>
      <c r="H18" s="27"/>
      <c r="I18" s="36">
        <v>5</v>
      </c>
      <c r="J18" s="30">
        <f t="shared" si="0"/>
        <v>0</v>
      </c>
    </row>
    <row r="19" spans="1:10" x14ac:dyDescent="0.25">
      <c r="A19" s="28">
        <v>11</v>
      </c>
      <c r="B19" s="35">
        <v>110</v>
      </c>
      <c r="C19" s="47" t="s">
        <v>42</v>
      </c>
      <c r="D19" s="48"/>
      <c r="E19" s="48"/>
      <c r="F19" s="48"/>
      <c r="G19" s="49"/>
      <c r="H19" s="27"/>
      <c r="I19" s="36">
        <v>6</v>
      </c>
      <c r="J19" s="30">
        <f t="shared" si="0"/>
        <v>0</v>
      </c>
    </row>
    <row r="20" spans="1:10" x14ac:dyDescent="0.25">
      <c r="A20" s="28">
        <v>12</v>
      </c>
      <c r="B20" s="35">
        <v>125</v>
      </c>
      <c r="C20" s="47" t="s">
        <v>43</v>
      </c>
      <c r="D20" s="61"/>
      <c r="E20" s="61"/>
      <c r="F20" s="61"/>
      <c r="G20" s="62"/>
      <c r="H20" s="27"/>
      <c r="I20" s="36">
        <v>6</v>
      </c>
      <c r="J20" s="30">
        <f t="shared" si="0"/>
        <v>0</v>
      </c>
    </row>
    <row r="21" spans="1:10" x14ac:dyDescent="0.25">
      <c r="A21" s="28">
        <v>13</v>
      </c>
      <c r="B21" s="35">
        <v>135</v>
      </c>
      <c r="C21" s="47" t="s">
        <v>44</v>
      </c>
      <c r="D21" s="48"/>
      <c r="E21" s="48"/>
      <c r="F21" s="48"/>
      <c r="G21" s="49"/>
      <c r="H21" s="27"/>
      <c r="I21" s="36">
        <v>8</v>
      </c>
      <c r="J21" s="30">
        <f t="shared" si="0"/>
        <v>0</v>
      </c>
    </row>
    <row r="22" spans="1:10" x14ac:dyDescent="0.25">
      <c r="A22" s="28">
        <v>14</v>
      </c>
      <c r="B22" s="35">
        <v>150</v>
      </c>
      <c r="C22" s="47" t="s">
        <v>45</v>
      </c>
      <c r="D22" s="48"/>
      <c r="E22" s="48"/>
      <c r="F22" s="48"/>
      <c r="G22" s="49"/>
      <c r="H22" s="27"/>
      <c r="I22" s="36">
        <v>5</v>
      </c>
      <c r="J22" s="30">
        <f t="shared" si="0"/>
        <v>0</v>
      </c>
    </row>
    <row r="23" spans="1:10" x14ac:dyDescent="0.25">
      <c r="A23" s="28">
        <v>15</v>
      </c>
      <c r="B23" s="35">
        <v>175</v>
      </c>
      <c r="C23" s="47" t="s">
        <v>46</v>
      </c>
      <c r="D23" s="48"/>
      <c r="E23" s="48"/>
      <c r="F23" s="48"/>
      <c r="G23" s="49"/>
      <c r="H23" s="27"/>
      <c r="I23" s="36">
        <v>7</v>
      </c>
      <c r="J23" s="30">
        <f t="shared" si="0"/>
        <v>0</v>
      </c>
    </row>
    <row r="24" spans="1:10" x14ac:dyDescent="0.25">
      <c r="A24" s="28">
        <v>16</v>
      </c>
      <c r="B24" s="35">
        <v>190</v>
      </c>
      <c r="C24" s="47" t="s">
        <v>10</v>
      </c>
      <c r="D24" s="52"/>
      <c r="E24" s="52"/>
      <c r="F24" s="52"/>
      <c r="G24" s="53"/>
      <c r="H24" s="27"/>
      <c r="I24" s="36">
        <v>9</v>
      </c>
      <c r="J24" s="30">
        <f t="shared" si="0"/>
        <v>0</v>
      </c>
    </row>
    <row r="25" spans="1:10" x14ac:dyDescent="0.25">
      <c r="A25" s="28">
        <v>17</v>
      </c>
      <c r="B25" s="35">
        <v>200</v>
      </c>
      <c r="C25" s="47" t="s">
        <v>11</v>
      </c>
      <c r="D25" s="48"/>
      <c r="E25" s="48"/>
      <c r="F25" s="48"/>
      <c r="G25" s="49"/>
      <c r="H25" s="27"/>
      <c r="I25" s="36">
        <v>5</v>
      </c>
      <c r="J25" s="30">
        <f t="shared" si="0"/>
        <v>0</v>
      </c>
    </row>
    <row r="26" spans="1:10" x14ac:dyDescent="0.25">
      <c r="A26" s="28">
        <v>18</v>
      </c>
      <c r="B26" s="35">
        <v>210</v>
      </c>
      <c r="C26" s="47" t="s">
        <v>12</v>
      </c>
      <c r="D26" s="48"/>
      <c r="E26" s="48"/>
      <c r="F26" s="48"/>
      <c r="G26" s="49"/>
      <c r="H26" s="27"/>
      <c r="I26" s="36">
        <v>6</v>
      </c>
      <c r="J26" s="30">
        <f t="shared" si="0"/>
        <v>0</v>
      </c>
    </row>
    <row r="27" spans="1:10" x14ac:dyDescent="0.25">
      <c r="A27" s="28">
        <v>19</v>
      </c>
      <c r="B27" s="35">
        <v>230</v>
      </c>
      <c r="C27" s="47" t="s">
        <v>14</v>
      </c>
      <c r="D27" s="48"/>
      <c r="E27" s="48"/>
      <c r="F27" s="48"/>
      <c r="G27" s="49"/>
      <c r="H27" s="27"/>
      <c r="I27" s="36">
        <v>6</v>
      </c>
      <c r="J27" s="30">
        <f t="shared" si="0"/>
        <v>0</v>
      </c>
    </row>
    <row r="28" spans="1:10" x14ac:dyDescent="0.25">
      <c r="A28" s="28">
        <v>20</v>
      </c>
      <c r="B28" s="35">
        <v>250</v>
      </c>
      <c r="C28" s="47" t="s">
        <v>15</v>
      </c>
      <c r="D28" s="48"/>
      <c r="E28" s="48"/>
      <c r="F28" s="48"/>
      <c r="G28" s="49"/>
      <c r="H28" s="27"/>
      <c r="I28" s="36">
        <v>6</v>
      </c>
      <c r="J28" s="30">
        <f t="shared" si="0"/>
        <v>0</v>
      </c>
    </row>
    <row r="29" spans="1:10" x14ac:dyDescent="0.25">
      <c r="A29" s="28">
        <v>21</v>
      </c>
      <c r="B29" s="35">
        <v>270</v>
      </c>
      <c r="C29" s="47" t="s">
        <v>31</v>
      </c>
      <c r="D29" s="61"/>
      <c r="E29" s="61"/>
      <c r="F29" s="61"/>
      <c r="G29" s="62"/>
      <c r="H29" s="27"/>
      <c r="I29" s="36">
        <v>3</v>
      </c>
      <c r="J29" s="30">
        <f t="shared" si="0"/>
        <v>0</v>
      </c>
    </row>
    <row r="30" spans="1:10" x14ac:dyDescent="0.25">
      <c r="A30" s="28">
        <v>22</v>
      </c>
      <c r="B30" s="35">
        <v>290</v>
      </c>
      <c r="C30" s="47" t="s">
        <v>13</v>
      </c>
      <c r="D30" s="61"/>
      <c r="E30" s="61"/>
      <c r="F30" s="61"/>
      <c r="G30" s="62"/>
      <c r="H30" s="27"/>
      <c r="I30" s="36">
        <v>6</v>
      </c>
      <c r="J30" s="30">
        <f t="shared" si="0"/>
        <v>0</v>
      </c>
    </row>
    <row r="31" spans="1:10" x14ac:dyDescent="0.25">
      <c r="A31" s="28">
        <v>23</v>
      </c>
      <c r="B31" s="35">
        <v>310</v>
      </c>
      <c r="C31" s="47" t="s">
        <v>47</v>
      </c>
      <c r="D31" s="61"/>
      <c r="E31" s="61"/>
      <c r="F31" s="61"/>
      <c r="G31" s="62"/>
      <c r="H31" s="27"/>
      <c r="I31" s="36">
        <v>5</v>
      </c>
      <c r="J31" s="30">
        <f t="shared" si="0"/>
        <v>0</v>
      </c>
    </row>
    <row r="32" spans="1:10" x14ac:dyDescent="0.25">
      <c r="A32" s="28">
        <v>24</v>
      </c>
      <c r="B32" s="35">
        <v>320</v>
      </c>
      <c r="C32" s="47" t="s">
        <v>48</v>
      </c>
      <c r="D32" s="61"/>
      <c r="E32" s="61"/>
      <c r="F32" s="61"/>
      <c r="G32" s="62"/>
      <c r="H32" s="27"/>
      <c r="I32" s="36">
        <v>5</v>
      </c>
      <c r="J32" s="30">
        <f t="shared" si="0"/>
        <v>0</v>
      </c>
    </row>
    <row r="33" spans="1:12" x14ac:dyDescent="0.25">
      <c r="A33" s="28">
        <v>25</v>
      </c>
      <c r="B33" s="35">
        <v>330</v>
      </c>
      <c r="C33" s="47" t="s">
        <v>49</v>
      </c>
      <c r="D33" s="61"/>
      <c r="E33" s="61"/>
      <c r="F33" s="61"/>
      <c r="G33" s="62"/>
      <c r="H33" s="27"/>
      <c r="I33" s="36">
        <v>5</v>
      </c>
      <c r="J33" s="30">
        <f t="shared" si="0"/>
        <v>0</v>
      </c>
    </row>
    <row r="34" spans="1:12" x14ac:dyDescent="0.25">
      <c r="A34" s="28">
        <v>26</v>
      </c>
      <c r="B34" s="35">
        <v>340</v>
      </c>
      <c r="C34" s="47" t="s">
        <v>50</v>
      </c>
      <c r="D34" s="61"/>
      <c r="E34" s="61"/>
      <c r="F34" s="61"/>
      <c r="G34" s="62"/>
      <c r="H34" s="27"/>
      <c r="I34" s="36">
        <v>5</v>
      </c>
      <c r="J34" s="30">
        <f t="shared" si="0"/>
        <v>0</v>
      </c>
    </row>
    <row r="35" spans="1:12" x14ac:dyDescent="0.25">
      <c r="A35" s="28">
        <v>27</v>
      </c>
      <c r="B35" s="35">
        <v>500</v>
      </c>
      <c r="C35" s="47" t="s">
        <v>51</v>
      </c>
      <c r="D35" s="48"/>
      <c r="E35" s="48"/>
      <c r="F35" s="48"/>
      <c r="G35" s="49"/>
      <c r="H35" s="27"/>
      <c r="I35" s="36">
        <v>10</v>
      </c>
      <c r="J35" s="30">
        <f t="shared" si="0"/>
        <v>0</v>
      </c>
    </row>
    <row r="36" spans="1:12" x14ac:dyDescent="0.25">
      <c r="A36" s="28">
        <v>28</v>
      </c>
      <c r="B36" s="35">
        <v>510</v>
      </c>
      <c r="C36" s="47" t="s">
        <v>52</v>
      </c>
      <c r="D36" s="61"/>
      <c r="E36" s="61"/>
      <c r="F36" s="61"/>
      <c r="G36" s="62"/>
      <c r="H36" s="27" t="s">
        <v>28</v>
      </c>
      <c r="I36" s="28">
        <f>IF(H36="bestanden",14,0)</f>
        <v>0</v>
      </c>
      <c r="J36" s="30">
        <v>0</v>
      </c>
    </row>
    <row r="37" spans="1:12" x14ac:dyDescent="0.25">
      <c r="A37" s="28">
        <v>29</v>
      </c>
      <c r="B37" s="35" t="s">
        <v>53</v>
      </c>
      <c r="C37" s="50" t="s">
        <v>17</v>
      </c>
      <c r="D37" s="63"/>
      <c r="E37" s="63"/>
      <c r="F37" s="63"/>
      <c r="G37" s="64"/>
      <c r="H37" s="27" t="s">
        <v>28</v>
      </c>
      <c r="I37" s="28">
        <f>IF(H37="bestanden",30,0)</f>
        <v>0</v>
      </c>
      <c r="J37" s="30">
        <v>0</v>
      </c>
    </row>
    <row r="38" spans="1:12" x14ac:dyDescent="0.25">
      <c r="A38" s="22"/>
      <c r="B38" s="33"/>
      <c r="C38" s="5" t="s">
        <v>18</v>
      </c>
      <c r="D38" s="6"/>
      <c r="E38" s="6"/>
      <c r="F38" s="6"/>
      <c r="G38" s="7" t="s">
        <v>19</v>
      </c>
      <c r="H38" s="8">
        <f>SUM(H10:H35)</f>
        <v>0</v>
      </c>
      <c r="I38" s="28">
        <f>SUMIF(H10:H35,"&gt;0",I10:I35)</f>
        <v>0</v>
      </c>
      <c r="J38" s="21">
        <f>IF(I38=0,0,SUM(J10:J35)/I38)</f>
        <v>0</v>
      </c>
      <c r="L38" s="58">
        <f>SUM(I10:I35)</f>
        <v>151</v>
      </c>
    </row>
    <row r="39" spans="1:12" x14ac:dyDescent="0.25">
      <c r="A39" s="29"/>
      <c r="B39" s="29"/>
      <c r="C39" s="51" t="s">
        <v>27</v>
      </c>
      <c r="D39" s="65"/>
      <c r="E39" s="65"/>
      <c r="F39" s="65"/>
      <c r="G39" s="65"/>
      <c r="H39" s="11"/>
      <c r="I39" s="20">
        <f>I38+I36+I37</f>
        <v>0</v>
      </c>
      <c r="J39" s="23"/>
    </row>
    <row r="40" spans="1:12" x14ac:dyDescent="0.25">
      <c r="A40" s="25"/>
      <c r="B40" s="25"/>
      <c r="C40" s="25"/>
      <c r="D40" s="1"/>
      <c r="E40" s="1"/>
      <c r="F40" s="1"/>
      <c r="G40" s="1"/>
      <c r="H40" s="1"/>
      <c r="I40" s="10"/>
      <c r="J40" s="6"/>
    </row>
    <row r="41" spans="1:12" x14ac:dyDescent="0.25">
      <c r="A41" s="24" t="s">
        <v>54</v>
      </c>
      <c r="B41" s="24"/>
      <c r="C41" s="25"/>
      <c r="D41" s="11"/>
      <c r="E41" s="11"/>
      <c r="F41" s="11"/>
      <c r="G41" s="9">
        <f>J38</f>
        <v>0</v>
      </c>
      <c r="H41" s="12" t="s">
        <v>21</v>
      </c>
      <c r="I41" s="43">
        <f>G41*0.8</f>
        <v>0</v>
      </c>
      <c r="J41" s="44"/>
    </row>
    <row r="42" spans="1:12" x14ac:dyDescent="0.25">
      <c r="A42" s="25"/>
      <c r="B42" s="25"/>
      <c r="C42" s="24"/>
      <c r="D42" s="11"/>
      <c r="E42" s="11"/>
      <c r="F42" s="11"/>
      <c r="G42" s="13"/>
      <c r="H42" s="11"/>
      <c r="I42" s="14"/>
      <c r="J42" s="15"/>
    </row>
    <row r="43" spans="1:12" x14ac:dyDescent="0.25">
      <c r="A43" s="24" t="s">
        <v>22</v>
      </c>
      <c r="B43" s="24"/>
      <c r="C43" s="25"/>
      <c r="D43" s="11"/>
      <c r="E43" s="11"/>
      <c r="F43" s="11"/>
      <c r="G43" s="27"/>
      <c r="H43" s="12" t="s">
        <v>23</v>
      </c>
      <c r="I43" s="43">
        <f>G43*0.15</f>
        <v>0</v>
      </c>
      <c r="J43" s="44"/>
    </row>
    <row r="44" spans="1:12" x14ac:dyDescent="0.25">
      <c r="A44" s="25"/>
      <c r="B44" s="25"/>
      <c r="C44" s="25"/>
      <c r="D44" s="25"/>
      <c r="E44" s="25"/>
      <c r="F44" s="25"/>
      <c r="G44" s="25"/>
      <c r="H44" s="16"/>
      <c r="I44" s="14"/>
      <c r="J44" s="15"/>
    </row>
    <row r="45" spans="1:12" x14ac:dyDescent="0.25">
      <c r="A45" s="24" t="s">
        <v>24</v>
      </c>
      <c r="B45" s="24"/>
      <c r="C45" s="25"/>
      <c r="D45" s="25"/>
      <c r="E45" s="25"/>
      <c r="F45" s="25"/>
      <c r="G45" s="17"/>
      <c r="H45" s="18" t="s">
        <v>25</v>
      </c>
      <c r="I45" s="43">
        <f>G45*0.05</f>
        <v>0</v>
      </c>
      <c r="J45" s="44"/>
    </row>
    <row r="46" spans="1:12" ht="15.75" thickBot="1" x14ac:dyDescent="0.3">
      <c r="A46" s="25"/>
      <c r="B46" s="25"/>
      <c r="C46" s="25"/>
      <c r="D46" s="25"/>
      <c r="E46" s="25"/>
      <c r="F46" s="25"/>
      <c r="G46" s="25"/>
      <c r="H46" s="25"/>
      <c r="I46" s="1"/>
      <c r="J46" s="1"/>
    </row>
    <row r="47" spans="1:12" ht="15.75" thickBot="1" x14ac:dyDescent="0.3">
      <c r="A47" s="24" t="s">
        <v>26</v>
      </c>
      <c r="B47" s="24"/>
      <c r="C47" s="25"/>
      <c r="D47" s="24"/>
      <c r="E47" s="24"/>
      <c r="F47" s="24"/>
      <c r="G47" s="25"/>
      <c r="H47" s="19" t="s">
        <v>19</v>
      </c>
      <c r="I47" s="45">
        <f>IF(AND(G43&gt;0,G45&gt;0),I41+I43+I45,G41)</f>
        <v>0</v>
      </c>
      <c r="J47" s="46"/>
    </row>
  </sheetData>
  <sheetProtection password="CF29" sheet="1" objects="1" scenarios="1"/>
  <mergeCells count="33">
    <mergeCell ref="C33:G33"/>
    <mergeCell ref="C34:G34"/>
    <mergeCell ref="C27:G27"/>
    <mergeCell ref="C28:G28"/>
    <mergeCell ref="C29:G29"/>
    <mergeCell ref="C30:G30"/>
    <mergeCell ref="C31:G31"/>
    <mergeCell ref="C23:G23"/>
    <mergeCell ref="C24:G24"/>
    <mergeCell ref="C25:G25"/>
    <mergeCell ref="C26:G26"/>
    <mergeCell ref="C32:G32"/>
    <mergeCell ref="C18:G18"/>
    <mergeCell ref="C19:G19"/>
    <mergeCell ref="C20:G20"/>
    <mergeCell ref="C21:G21"/>
    <mergeCell ref="C22:G22"/>
    <mergeCell ref="C9:G9"/>
    <mergeCell ref="I43:J43"/>
    <mergeCell ref="I45:J45"/>
    <mergeCell ref="I47:J47"/>
    <mergeCell ref="C35:G35"/>
    <mergeCell ref="C36:G36"/>
    <mergeCell ref="C37:G37"/>
    <mergeCell ref="C39:G39"/>
    <mergeCell ref="I41:J41"/>
    <mergeCell ref="C10:G10"/>
    <mergeCell ref="C11:G11"/>
    <mergeCell ref="C12:G12"/>
    <mergeCell ref="C13:G13"/>
    <mergeCell ref="C14:G14"/>
    <mergeCell ref="C16:G16"/>
    <mergeCell ref="C17:G17"/>
  </mergeCells>
  <conditionalFormatting sqref="H10:H35">
    <cfRule type="expression" dxfId="7" priority="6">
      <formula>H10&lt;1</formula>
    </cfRule>
  </conditionalFormatting>
  <conditionalFormatting sqref="G43 G45">
    <cfRule type="cellIs" dxfId="6" priority="3" operator="lessThan">
      <formula>1</formula>
    </cfRule>
  </conditionalFormatting>
  <conditionalFormatting sqref="I47:J47">
    <cfRule type="expression" dxfId="5" priority="1">
      <formula>$I$42+$I$44=0</formula>
    </cfRule>
    <cfRule type="expression" dxfId="4" priority="2">
      <formula>$I$37&lt;$L$37</formula>
    </cfRule>
  </conditionalFormatting>
  <dataValidations count="2">
    <dataValidation type="list" allowBlank="1" showInputMessage="1" showErrorMessage="1" sqref="H36:H37">
      <formula1>"bestanden,offen"</formula1>
    </dataValidation>
    <dataValidation type="decimal" allowBlank="1" showInputMessage="1" showErrorMessage="1" sqref="G43 G45 H10:H35">
      <formula1>1</formula1>
      <formula2>4</formula2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pane ySplit="4" topLeftCell="A5" activePane="bottomLeft" state="frozen"/>
      <selection pane="bottomLeft" activeCell="G43" activeCellId="1" sqref="G41 G43"/>
    </sheetView>
  </sheetViews>
  <sheetFormatPr baseColWidth="10" defaultRowHeight="15" x14ac:dyDescent="0.25"/>
  <cols>
    <col min="1" max="1" width="7.7109375" style="58" customWidth="1"/>
    <col min="2" max="16384" width="11.42578125" style="58"/>
  </cols>
  <sheetData>
    <row r="1" spans="1:10" ht="18" x14ac:dyDescent="0.25">
      <c r="A1" s="56" t="s">
        <v>0</v>
      </c>
      <c r="B1" s="56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4" t="s">
        <v>35</v>
      </c>
      <c r="B2" s="24"/>
      <c r="C2" s="25"/>
      <c r="D2" s="25"/>
      <c r="E2" s="25"/>
      <c r="F2" s="25"/>
      <c r="G2" s="25"/>
      <c r="H2" s="25"/>
      <c r="I2" s="1"/>
      <c r="J2" s="1"/>
    </row>
    <row r="3" spans="1:10" x14ac:dyDescent="0.25">
      <c r="A3" s="34" t="s">
        <v>64</v>
      </c>
      <c r="B3" s="24"/>
      <c r="C3" s="25"/>
      <c r="D3" s="25"/>
      <c r="E3" s="25"/>
      <c r="F3" s="25"/>
      <c r="G3" s="25"/>
      <c r="H3" s="25"/>
      <c r="I3" s="1"/>
      <c r="J3" s="1"/>
    </row>
    <row r="4" spans="1:10" x14ac:dyDescent="0.25">
      <c r="A4" s="34" t="s">
        <v>62</v>
      </c>
      <c r="B4" s="24"/>
      <c r="C4" s="25"/>
      <c r="D4" s="25"/>
      <c r="E4" s="25"/>
      <c r="F4" s="25"/>
      <c r="G4" s="25"/>
      <c r="H4" s="25"/>
      <c r="I4" s="1"/>
      <c r="J4" s="1"/>
    </row>
    <row r="5" spans="1:10" x14ac:dyDescent="0.25">
      <c r="A5" s="25"/>
      <c r="B5" s="25"/>
      <c r="C5" s="25"/>
      <c r="D5" s="25"/>
      <c r="E5" s="25"/>
      <c r="F5" s="25"/>
      <c r="G5" s="25"/>
      <c r="H5" s="25"/>
      <c r="I5" s="1"/>
      <c r="J5" s="1"/>
    </row>
    <row r="6" spans="1:10" x14ac:dyDescent="0.25">
      <c r="A6" s="31"/>
      <c r="B6" s="31"/>
      <c r="C6" s="31"/>
      <c r="D6" s="66"/>
      <c r="E6" s="66"/>
      <c r="F6" s="25"/>
      <c r="G6" s="59"/>
      <c r="H6" s="2"/>
      <c r="I6" s="60"/>
      <c r="J6" s="1"/>
    </row>
    <row r="7" spans="1:10" x14ac:dyDescent="0.25">
      <c r="A7" s="26" t="s">
        <v>1</v>
      </c>
      <c r="B7" s="26"/>
      <c r="C7" s="25"/>
      <c r="D7" s="25"/>
      <c r="E7" s="25"/>
      <c r="F7" s="25"/>
      <c r="G7" s="26"/>
      <c r="H7" s="3" t="s">
        <v>2</v>
      </c>
      <c r="I7" s="26"/>
      <c r="J7" s="1"/>
    </row>
    <row r="8" spans="1:10" x14ac:dyDescent="0.25">
      <c r="A8" s="25"/>
      <c r="B8" s="25"/>
      <c r="C8" s="24"/>
      <c r="D8" s="25"/>
      <c r="E8" s="25"/>
      <c r="F8" s="25"/>
      <c r="G8" s="25"/>
      <c r="H8" s="25"/>
      <c r="I8" s="1"/>
      <c r="J8" s="1"/>
    </row>
    <row r="9" spans="1:10" x14ac:dyDescent="0.25">
      <c r="A9" s="4" t="s">
        <v>3</v>
      </c>
      <c r="B9" s="32" t="s">
        <v>34</v>
      </c>
      <c r="C9" s="40" t="s">
        <v>4</v>
      </c>
      <c r="D9" s="41"/>
      <c r="E9" s="41"/>
      <c r="F9" s="41"/>
      <c r="G9" s="42"/>
      <c r="H9" s="4" t="s">
        <v>5</v>
      </c>
      <c r="I9" s="4" t="s">
        <v>6</v>
      </c>
      <c r="J9" s="4" t="s">
        <v>7</v>
      </c>
    </row>
    <row r="10" spans="1:10" x14ac:dyDescent="0.25">
      <c r="A10" s="28">
        <v>1</v>
      </c>
      <c r="B10" s="35">
        <v>10</v>
      </c>
      <c r="C10" s="47" t="s">
        <v>36</v>
      </c>
      <c r="D10" s="48"/>
      <c r="E10" s="48"/>
      <c r="F10" s="48"/>
      <c r="G10" s="49"/>
      <c r="H10" s="27"/>
      <c r="I10" s="36">
        <v>4</v>
      </c>
      <c r="J10" s="30">
        <f>H10*I10</f>
        <v>0</v>
      </c>
    </row>
    <row r="11" spans="1:10" x14ac:dyDescent="0.25">
      <c r="A11" s="28">
        <v>2</v>
      </c>
      <c r="B11" s="35">
        <v>20</v>
      </c>
      <c r="C11" s="47" t="s">
        <v>8</v>
      </c>
      <c r="D11" s="48"/>
      <c r="E11" s="48"/>
      <c r="F11" s="48"/>
      <c r="G11" s="49"/>
      <c r="H11" s="27"/>
      <c r="I11" s="36">
        <v>8</v>
      </c>
      <c r="J11" s="30">
        <f t="shared" ref="J11:J33" si="0">H11*I11</f>
        <v>0</v>
      </c>
    </row>
    <row r="12" spans="1:10" x14ac:dyDescent="0.25">
      <c r="A12" s="28">
        <v>3</v>
      </c>
      <c r="B12" s="35">
        <v>30</v>
      </c>
      <c r="C12" s="47" t="s">
        <v>32</v>
      </c>
      <c r="D12" s="48"/>
      <c r="E12" s="48"/>
      <c r="F12" s="48"/>
      <c r="G12" s="49"/>
      <c r="H12" s="27"/>
      <c r="I12" s="36">
        <v>6</v>
      </c>
      <c r="J12" s="30">
        <f t="shared" si="0"/>
        <v>0</v>
      </c>
    </row>
    <row r="13" spans="1:10" x14ac:dyDescent="0.25">
      <c r="A13" s="28">
        <v>4</v>
      </c>
      <c r="B13" s="35">
        <v>40</v>
      </c>
      <c r="C13" s="47" t="s">
        <v>9</v>
      </c>
      <c r="D13" s="48"/>
      <c r="E13" s="48"/>
      <c r="F13" s="48"/>
      <c r="G13" s="49"/>
      <c r="H13" s="27"/>
      <c r="I13" s="36">
        <v>5</v>
      </c>
      <c r="J13" s="30">
        <f t="shared" si="0"/>
        <v>0</v>
      </c>
    </row>
    <row r="14" spans="1:10" x14ac:dyDescent="0.25">
      <c r="A14" s="28">
        <v>5</v>
      </c>
      <c r="B14" s="35">
        <v>50</v>
      </c>
      <c r="C14" s="47" t="s">
        <v>37</v>
      </c>
      <c r="D14" s="48"/>
      <c r="E14" s="48"/>
      <c r="F14" s="48"/>
      <c r="G14" s="49"/>
      <c r="H14" s="27"/>
      <c r="I14" s="36">
        <v>6</v>
      </c>
      <c r="J14" s="30">
        <f t="shared" si="0"/>
        <v>0</v>
      </c>
    </row>
    <row r="15" spans="1:10" x14ac:dyDescent="0.25">
      <c r="A15" s="28">
        <v>7</v>
      </c>
      <c r="B15" s="35">
        <v>75</v>
      </c>
      <c r="C15" s="37" t="s">
        <v>38</v>
      </c>
      <c r="D15" s="38"/>
      <c r="E15" s="38"/>
      <c r="F15" s="38"/>
      <c r="G15" s="39"/>
      <c r="H15" s="27"/>
      <c r="I15" s="36">
        <v>5</v>
      </c>
      <c r="J15" s="30">
        <f t="shared" si="0"/>
        <v>0</v>
      </c>
    </row>
    <row r="16" spans="1:10" x14ac:dyDescent="0.25">
      <c r="A16" s="28">
        <v>8</v>
      </c>
      <c r="B16" s="35">
        <v>80</v>
      </c>
      <c r="C16" s="47" t="s">
        <v>39</v>
      </c>
      <c r="D16" s="48"/>
      <c r="E16" s="48"/>
      <c r="F16" s="48"/>
      <c r="G16" s="49"/>
      <c r="H16" s="27"/>
      <c r="I16" s="36">
        <v>5</v>
      </c>
      <c r="J16" s="30">
        <f t="shared" si="0"/>
        <v>0</v>
      </c>
    </row>
    <row r="17" spans="1:10" x14ac:dyDescent="0.25">
      <c r="A17" s="28">
        <v>9</v>
      </c>
      <c r="B17" s="35">
        <v>90</v>
      </c>
      <c r="C17" s="47" t="s">
        <v>40</v>
      </c>
      <c r="D17" s="48"/>
      <c r="E17" s="48"/>
      <c r="F17" s="48"/>
      <c r="G17" s="49"/>
      <c r="H17" s="27"/>
      <c r="I17" s="36">
        <v>5</v>
      </c>
      <c r="J17" s="30">
        <f t="shared" si="0"/>
        <v>0</v>
      </c>
    </row>
    <row r="18" spans="1:10" x14ac:dyDescent="0.25">
      <c r="A18" s="28">
        <v>10</v>
      </c>
      <c r="B18" s="35">
        <v>100</v>
      </c>
      <c r="C18" s="47" t="s">
        <v>41</v>
      </c>
      <c r="D18" s="48"/>
      <c r="E18" s="48"/>
      <c r="F18" s="48"/>
      <c r="G18" s="49"/>
      <c r="H18" s="27"/>
      <c r="I18" s="36">
        <v>5</v>
      </c>
      <c r="J18" s="30">
        <f t="shared" si="0"/>
        <v>0</v>
      </c>
    </row>
    <row r="19" spans="1:10" x14ac:dyDescent="0.25">
      <c r="A19" s="28">
        <v>11</v>
      </c>
      <c r="B19" s="35">
        <v>110</v>
      </c>
      <c r="C19" s="37" t="s">
        <v>42</v>
      </c>
      <c r="D19" s="38"/>
      <c r="E19" s="38"/>
      <c r="F19" s="38"/>
      <c r="G19" s="39"/>
      <c r="H19" s="27"/>
      <c r="I19" s="36">
        <v>6</v>
      </c>
      <c r="J19" s="30">
        <f t="shared" si="0"/>
        <v>0</v>
      </c>
    </row>
    <row r="20" spans="1:10" x14ac:dyDescent="0.25">
      <c r="A20" s="28">
        <v>12</v>
      </c>
      <c r="B20" s="35">
        <v>125</v>
      </c>
      <c r="C20" s="47" t="s">
        <v>43</v>
      </c>
      <c r="D20" s="61"/>
      <c r="E20" s="61"/>
      <c r="F20" s="61"/>
      <c r="G20" s="62"/>
      <c r="H20" s="27"/>
      <c r="I20" s="36">
        <v>6</v>
      </c>
      <c r="J20" s="30">
        <f t="shared" si="0"/>
        <v>0</v>
      </c>
    </row>
    <row r="21" spans="1:10" x14ac:dyDescent="0.25">
      <c r="A21" s="28">
        <v>13</v>
      </c>
      <c r="B21" s="35">
        <v>145</v>
      </c>
      <c r="C21" s="47" t="s">
        <v>55</v>
      </c>
      <c r="D21" s="48"/>
      <c r="E21" s="48"/>
      <c r="F21" s="48"/>
      <c r="G21" s="49"/>
      <c r="H21" s="27"/>
      <c r="I21" s="36">
        <v>7</v>
      </c>
      <c r="J21" s="30">
        <f t="shared" si="0"/>
        <v>0</v>
      </c>
    </row>
    <row r="22" spans="1:10" x14ac:dyDescent="0.25">
      <c r="A22" s="28">
        <v>14</v>
      </c>
      <c r="B22" s="35">
        <v>160</v>
      </c>
      <c r="C22" s="47" t="s">
        <v>56</v>
      </c>
      <c r="D22" s="48"/>
      <c r="E22" s="48"/>
      <c r="F22" s="48"/>
      <c r="G22" s="49"/>
      <c r="H22" s="27"/>
      <c r="I22" s="36">
        <v>5</v>
      </c>
      <c r="J22" s="30">
        <f t="shared" si="0"/>
        <v>0</v>
      </c>
    </row>
    <row r="23" spans="1:10" x14ac:dyDescent="0.25">
      <c r="A23" s="28">
        <v>15</v>
      </c>
      <c r="B23" s="35">
        <v>185</v>
      </c>
      <c r="C23" s="47" t="s">
        <v>57</v>
      </c>
      <c r="D23" s="48"/>
      <c r="E23" s="48"/>
      <c r="F23" s="48"/>
      <c r="G23" s="49"/>
      <c r="H23" s="27"/>
      <c r="I23" s="36">
        <v>7</v>
      </c>
      <c r="J23" s="30">
        <f t="shared" si="0"/>
        <v>0</v>
      </c>
    </row>
    <row r="24" spans="1:10" x14ac:dyDescent="0.25">
      <c r="A24" s="28">
        <v>16</v>
      </c>
      <c r="B24" s="35">
        <v>190</v>
      </c>
      <c r="C24" s="47" t="s">
        <v>10</v>
      </c>
      <c r="D24" s="52"/>
      <c r="E24" s="52"/>
      <c r="F24" s="52"/>
      <c r="G24" s="53"/>
      <c r="H24" s="27"/>
      <c r="I24" s="36">
        <v>9</v>
      </c>
      <c r="J24" s="30">
        <f t="shared" si="0"/>
        <v>0</v>
      </c>
    </row>
    <row r="25" spans="1:10" x14ac:dyDescent="0.25">
      <c r="A25" s="28">
        <v>17</v>
      </c>
      <c r="B25" s="35">
        <v>200</v>
      </c>
      <c r="C25" s="47" t="s">
        <v>11</v>
      </c>
      <c r="D25" s="48"/>
      <c r="E25" s="48"/>
      <c r="F25" s="48"/>
      <c r="G25" s="49"/>
      <c r="H25" s="27"/>
      <c r="I25" s="36">
        <v>5</v>
      </c>
      <c r="J25" s="30">
        <f t="shared" si="0"/>
        <v>0</v>
      </c>
    </row>
    <row r="26" spans="1:10" x14ac:dyDescent="0.25">
      <c r="A26" s="28">
        <v>18</v>
      </c>
      <c r="B26" s="35">
        <v>220</v>
      </c>
      <c r="C26" s="47" t="s">
        <v>58</v>
      </c>
      <c r="D26" s="48"/>
      <c r="E26" s="48"/>
      <c r="F26" s="48"/>
      <c r="G26" s="49"/>
      <c r="H26" s="27"/>
      <c r="I26" s="36">
        <v>6</v>
      </c>
      <c r="J26" s="30">
        <f t="shared" si="0"/>
        <v>0</v>
      </c>
    </row>
    <row r="27" spans="1:10" x14ac:dyDescent="0.25">
      <c r="A27" s="28">
        <v>19</v>
      </c>
      <c r="B27" s="35">
        <v>240</v>
      </c>
      <c r="C27" s="47" t="s">
        <v>30</v>
      </c>
      <c r="D27" s="48"/>
      <c r="E27" s="48"/>
      <c r="F27" s="48"/>
      <c r="G27" s="49"/>
      <c r="H27" s="27"/>
      <c r="I27" s="36">
        <v>6</v>
      </c>
      <c r="J27" s="30">
        <f t="shared" si="0"/>
        <v>0</v>
      </c>
    </row>
    <row r="28" spans="1:10" x14ac:dyDescent="0.25">
      <c r="A28" s="28">
        <v>20</v>
      </c>
      <c r="B28" s="35">
        <v>260</v>
      </c>
      <c r="C28" s="47" t="s">
        <v>29</v>
      </c>
      <c r="D28" s="48"/>
      <c r="E28" s="48"/>
      <c r="F28" s="48"/>
      <c r="G28" s="49"/>
      <c r="H28" s="27"/>
      <c r="I28" s="36">
        <v>6</v>
      </c>
      <c r="J28" s="30">
        <f t="shared" si="0"/>
        <v>0</v>
      </c>
    </row>
    <row r="29" spans="1:10" x14ac:dyDescent="0.25">
      <c r="A29" s="28">
        <v>21</v>
      </c>
      <c r="B29" s="35">
        <v>280</v>
      </c>
      <c r="C29" s="47" t="s">
        <v>33</v>
      </c>
      <c r="D29" s="61"/>
      <c r="E29" s="61"/>
      <c r="F29" s="61"/>
      <c r="G29" s="62"/>
      <c r="H29" s="27"/>
      <c r="I29" s="36">
        <v>4</v>
      </c>
      <c r="J29" s="30">
        <f t="shared" si="0"/>
        <v>0</v>
      </c>
    </row>
    <row r="30" spans="1:10" x14ac:dyDescent="0.25">
      <c r="A30" s="28">
        <v>22</v>
      </c>
      <c r="B30" s="35">
        <v>300</v>
      </c>
      <c r="C30" s="47" t="s">
        <v>59</v>
      </c>
      <c r="D30" s="61"/>
      <c r="E30" s="61"/>
      <c r="F30" s="61"/>
      <c r="G30" s="62"/>
      <c r="H30" s="27"/>
      <c r="I30" s="36">
        <v>5</v>
      </c>
      <c r="J30" s="30">
        <f t="shared" si="0"/>
        <v>0</v>
      </c>
    </row>
    <row r="31" spans="1:10" x14ac:dyDescent="0.25">
      <c r="A31" s="28">
        <v>23</v>
      </c>
      <c r="B31" s="35">
        <v>450</v>
      </c>
      <c r="C31" s="47" t="s">
        <v>60</v>
      </c>
      <c r="D31" s="61"/>
      <c r="E31" s="61"/>
      <c r="F31" s="61"/>
      <c r="G31" s="62"/>
      <c r="H31" s="27"/>
      <c r="I31" s="36">
        <v>10</v>
      </c>
      <c r="J31" s="30">
        <f t="shared" si="0"/>
        <v>0</v>
      </c>
    </row>
    <row r="32" spans="1:10" x14ac:dyDescent="0.25">
      <c r="A32" s="28">
        <v>24</v>
      </c>
      <c r="B32" s="35">
        <v>460</v>
      </c>
      <c r="C32" s="47" t="s">
        <v>61</v>
      </c>
      <c r="D32" s="61"/>
      <c r="E32" s="61"/>
      <c r="F32" s="61"/>
      <c r="G32" s="62"/>
      <c r="H32" s="27"/>
      <c r="I32" s="36">
        <v>10</v>
      </c>
      <c r="J32" s="30">
        <f t="shared" si="0"/>
        <v>0</v>
      </c>
    </row>
    <row r="33" spans="1:12" x14ac:dyDescent="0.25">
      <c r="A33" s="28">
        <v>25</v>
      </c>
      <c r="B33" s="35">
        <v>500</v>
      </c>
      <c r="C33" s="47" t="s">
        <v>51</v>
      </c>
      <c r="D33" s="48"/>
      <c r="E33" s="48"/>
      <c r="F33" s="48"/>
      <c r="G33" s="49"/>
      <c r="H33" s="27"/>
      <c r="I33" s="28">
        <v>10</v>
      </c>
      <c r="J33" s="30">
        <f t="shared" si="0"/>
        <v>0</v>
      </c>
    </row>
    <row r="34" spans="1:12" x14ac:dyDescent="0.25">
      <c r="A34" s="28">
        <v>26</v>
      </c>
      <c r="B34" s="35">
        <v>510</v>
      </c>
      <c r="C34" s="50" t="s">
        <v>16</v>
      </c>
      <c r="D34" s="54"/>
      <c r="E34" s="54"/>
      <c r="F34" s="54"/>
      <c r="G34" s="55"/>
      <c r="H34" s="27" t="s">
        <v>28</v>
      </c>
      <c r="I34" s="28">
        <f>IF(H34="bestanden",14,0)</f>
        <v>0</v>
      </c>
      <c r="J34" s="30">
        <v>0</v>
      </c>
    </row>
    <row r="35" spans="1:12" x14ac:dyDescent="0.25">
      <c r="A35" s="28">
        <v>27</v>
      </c>
      <c r="B35" s="35" t="s">
        <v>53</v>
      </c>
      <c r="C35" s="50" t="s">
        <v>17</v>
      </c>
      <c r="D35" s="63"/>
      <c r="E35" s="63"/>
      <c r="F35" s="63"/>
      <c r="G35" s="64"/>
      <c r="H35" s="27" t="s">
        <v>28</v>
      </c>
      <c r="I35" s="28">
        <f>IF(H35="bestanden",30,0)</f>
        <v>0</v>
      </c>
      <c r="J35" s="30">
        <v>0</v>
      </c>
    </row>
    <row r="36" spans="1:12" x14ac:dyDescent="0.25">
      <c r="A36" s="22"/>
      <c r="B36" s="33"/>
      <c r="C36" s="5" t="s">
        <v>18</v>
      </c>
      <c r="D36" s="6"/>
      <c r="E36" s="6"/>
      <c r="F36" s="6"/>
      <c r="G36" s="7" t="s">
        <v>19</v>
      </c>
      <c r="H36" s="8">
        <f>SUM(H10:H33)</f>
        <v>0</v>
      </c>
      <c r="I36" s="28">
        <f>SUMIF(H10:H33,"&gt;0",I10:I33)</f>
        <v>0</v>
      </c>
      <c r="J36" s="21">
        <f>IF(I36=0,0,SUM(J10:J33)/I36)</f>
        <v>0</v>
      </c>
      <c r="L36" s="58">
        <f>SUM(I10:I33)</f>
        <v>151</v>
      </c>
    </row>
    <row r="37" spans="1:12" x14ac:dyDescent="0.25">
      <c r="A37" s="29"/>
      <c r="B37" s="29"/>
      <c r="C37" s="51" t="s">
        <v>27</v>
      </c>
      <c r="D37" s="65"/>
      <c r="E37" s="65"/>
      <c r="F37" s="65"/>
      <c r="G37" s="65"/>
      <c r="H37" s="11"/>
      <c r="I37" s="20">
        <f>I36+I34+I35</f>
        <v>0</v>
      </c>
      <c r="J37" s="23"/>
    </row>
    <row r="38" spans="1:12" x14ac:dyDescent="0.25">
      <c r="A38" s="25"/>
      <c r="B38" s="25"/>
      <c r="C38" s="25"/>
      <c r="D38" s="1"/>
      <c r="E38" s="1"/>
      <c r="F38" s="1"/>
      <c r="G38" s="1"/>
      <c r="H38" s="1"/>
      <c r="I38" s="10"/>
      <c r="J38" s="6"/>
    </row>
    <row r="39" spans="1:12" x14ac:dyDescent="0.25">
      <c r="A39" s="24" t="s">
        <v>20</v>
      </c>
      <c r="B39" s="24"/>
      <c r="C39" s="25"/>
      <c r="D39" s="11"/>
      <c r="E39" s="11"/>
      <c r="F39" s="11"/>
      <c r="G39" s="9">
        <f>J36</f>
        <v>0</v>
      </c>
      <c r="H39" s="12" t="s">
        <v>21</v>
      </c>
      <c r="I39" s="43">
        <f>G39*0.8</f>
        <v>0</v>
      </c>
      <c r="J39" s="44"/>
    </row>
    <row r="40" spans="1:12" x14ac:dyDescent="0.25">
      <c r="A40" s="25"/>
      <c r="B40" s="25"/>
      <c r="C40" s="24"/>
      <c r="D40" s="11"/>
      <c r="E40" s="11"/>
      <c r="F40" s="11"/>
      <c r="G40" s="13"/>
      <c r="H40" s="11"/>
      <c r="I40" s="14"/>
      <c r="J40" s="15"/>
    </row>
    <row r="41" spans="1:12" x14ac:dyDescent="0.25">
      <c r="A41" s="24" t="s">
        <v>22</v>
      </c>
      <c r="B41" s="24"/>
      <c r="C41" s="25"/>
      <c r="D41" s="11"/>
      <c r="E41" s="11"/>
      <c r="F41" s="11"/>
      <c r="G41" s="27"/>
      <c r="H41" s="12" t="s">
        <v>23</v>
      </c>
      <c r="I41" s="43">
        <f>G41*0.15</f>
        <v>0</v>
      </c>
      <c r="J41" s="44"/>
    </row>
    <row r="42" spans="1:12" x14ac:dyDescent="0.25">
      <c r="A42" s="25"/>
      <c r="B42" s="25"/>
      <c r="C42" s="25"/>
      <c r="D42" s="25"/>
      <c r="E42" s="25"/>
      <c r="F42" s="25"/>
      <c r="G42" s="25"/>
      <c r="H42" s="16"/>
      <c r="I42" s="14"/>
      <c r="J42" s="15"/>
    </row>
    <row r="43" spans="1:12" x14ac:dyDescent="0.25">
      <c r="A43" s="24" t="s">
        <v>24</v>
      </c>
      <c r="B43" s="24"/>
      <c r="C43" s="25"/>
      <c r="D43" s="25"/>
      <c r="E43" s="25"/>
      <c r="F43" s="25"/>
      <c r="G43" s="17"/>
      <c r="H43" s="18" t="s">
        <v>25</v>
      </c>
      <c r="I43" s="43">
        <f>G43*0.05</f>
        <v>0</v>
      </c>
      <c r="J43" s="44"/>
    </row>
    <row r="44" spans="1:12" ht="15.75" thickBot="1" x14ac:dyDescent="0.3">
      <c r="A44" s="25"/>
      <c r="B44" s="25"/>
      <c r="C44" s="25"/>
      <c r="D44" s="25"/>
      <c r="E44" s="25"/>
      <c r="F44" s="25"/>
      <c r="G44" s="25"/>
      <c r="H44" s="25"/>
      <c r="I44" s="1"/>
      <c r="J44" s="1"/>
    </row>
    <row r="45" spans="1:12" ht="15.75" thickBot="1" x14ac:dyDescent="0.3">
      <c r="A45" s="24" t="s">
        <v>26</v>
      </c>
      <c r="B45" s="24"/>
      <c r="C45" s="25"/>
      <c r="D45" s="24"/>
      <c r="E45" s="24"/>
      <c r="F45" s="24"/>
      <c r="G45" s="25"/>
      <c r="H45" s="19" t="s">
        <v>19</v>
      </c>
      <c r="I45" s="45">
        <f>IF(AND(G41&gt;0,G43&gt;0),I39+I41+I43,G39)</f>
        <v>0</v>
      </c>
      <c r="J45" s="46"/>
    </row>
  </sheetData>
  <sheetProtection password="CF29" sheet="1" objects="1" scenarios="1"/>
  <mergeCells count="30">
    <mergeCell ref="I45:J45"/>
    <mergeCell ref="C37:G37"/>
    <mergeCell ref="I39:J39"/>
    <mergeCell ref="I41:J41"/>
    <mergeCell ref="I43:J43"/>
    <mergeCell ref="C9:G9"/>
    <mergeCell ref="C10:G10"/>
    <mergeCell ref="C11:G11"/>
    <mergeCell ref="C12:G12"/>
    <mergeCell ref="C17:G17"/>
    <mergeCell ref="C30:G30"/>
    <mergeCell ref="C23:G23"/>
    <mergeCell ref="C29:G29"/>
    <mergeCell ref="C16:G16"/>
    <mergeCell ref="C13:G13"/>
    <mergeCell ref="C14:G14"/>
    <mergeCell ref="C18:G18"/>
    <mergeCell ref="C20:G20"/>
    <mergeCell ref="C21:G21"/>
    <mergeCell ref="C22:G22"/>
    <mergeCell ref="C27:G27"/>
    <mergeCell ref="C28:G28"/>
    <mergeCell ref="C24:G24"/>
    <mergeCell ref="C25:G25"/>
    <mergeCell ref="C26:G26"/>
    <mergeCell ref="C32:G32"/>
    <mergeCell ref="C33:G33"/>
    <mergeCell ref="C34:G34"/>
    <mergeCell ref="C35:G35"/>
    <mergeCell ref="C31:G31"/>
  </mergeCells>
  <conditionalFormatting sqref="H10:H33">
    <cfRule type="expression" dxfId="3" priority="5">
      <formula>H10&lt;1</formula>
    </cfRule>
  </conditionalFormatting>
  <conditionalFormatting sqref="I45:J45">
    <cfRule type="expression" dxfId="2" priority="3">
      <formula>$I$41+$I$43=0</formula>
    </cfRule>
    <cfRule type="expression" dxfId="1" priority="4">
      <formula>$I$36&lt;$L$36</formula>
    </cfRule>
  </conditionalFormatting>
  <conditionalFormatting sqref="G41 G43">
    <cfRule type="cellIs" dxfId="0" priority="1" operator="lessThan">
      <formula>1</formula>
    </cfRule>
  </conditionalFormatting>
  <dataValidations count="2">
    <dataValidation type="decimal" allowBlank="1" showInputMessage="1" showErrorMessage="1" sqref="G41 G43 H10:H33">
      <formula1>1</formula1>
      <formula2>4</formula2>
    </dataValidation>
    <dataValidation type="list" allowBlank="1" showInputMessage="1" showErrorMessage="1" sqref="H34:H35">
      <formula1>"bestanden,offen"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Textil</vt:lpstr>
      <vt:lpstr>Mode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Klaus</cp:lastModifiedBy>
  <cp:lastPrinted>2014-05-02T13:51:13Z</cp:lastPrinted>
  <dcterms:created xsi:type="dcterms:W3CDTF">2014-03-29T12:28:19Z</dcterms:created>
  <dcterms:modified xsi:type="dcterms:W3CDTF">2014-05-04T07:52:37Z</dcterms:modified>
</cp:coreProperties>
</file>